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172" i="2"/>
  <c r="C209" i="2"/>
  <c r="C191" i="2"/>
  <c r="C199" i="2"/>
  <c r="C196" i="2"/>
  <c r="C193" i="2"/>
  <c r="C192" i="2"/>
  <c r="C174" i="2"/>
  <c r="C144" i="2"/>
  <c r="C143" i="2"/>
  <c r="C142" i="2"/>
  <c r="C156" i="2" l="1"/>
  <c r="C54" i="2"/>
  <c r="B190" i="2" l="1"/>
  <c r="C194" i="2"/>
  <c r="C190" i="2" s="1"/>
  <c r="D194" i="2"/>
  <c r="D190" i="2" s="1"/>
  <c r="B194" i="2"/>
  <c r="C137" i="2"/>
  <c r="D137" i="2"/>
  <c r="B137" i="2"/>
  <c r="C146" i="2" l="1"/>
  <c r="D146" i="2"/>
  <c r="B146" i="2"/>
  <c r="B170" i="2" l="1"/>
  <c r="C162" i="2"/>
  <c r="D162" i="2"/>
  <c r="B162" i="2"/>
  <c r="C155" i="2"/>
  <c r="D155" i="2"/>
  <c r="B155" i="2"/>
  <c r="C110" i="2"/>
  <c r="D110" i="2"/>
  <c r="B110" i="2"/>
  <c r="C171" i="2" l="1"/>
  <c r="C170" i="2" s="1"/>
  <c r="D171" i="2"/>
  <c r="D170" i="2" s="1"/>
  <c r="B171" i="2"/>
  <c r="C94" i="2" l="1"/>
  <c r="D94" i="2"/>
  <c r="B94" i="2"/>
  <c r="C200" i="2"/>
  <c r="D200" i="2"/>
  <c r="B200" i="2"/>
  <c r="C229" i="2" l="1"/>
  <c r="C228" i="2" s="1"/>
  <c r="C227" i="2" s="1"/>
  <c r="D229" i="2"/>
  <c r="D228" i="2" s="1"/>
  <c r="D227" i="2" s="1"/>
  <c r="C223" i="2"/>
  <c r="C222" i="2" s="1"/>
  <c r="C221" i="2" s="1"/>
  <c r="D223" i="2"/>
  <c r="D222" i="2" s="1"/>
  <c r="D221" i="2" s="1"/>
  <c r="C225" i="2"/>
  <c r="C224" i="2" s="1"/>
  <c r="D225" i="2"/>
  <c r="D224" i="2" s="1"/>
  <c r="C217" i="2"/>
  <c r="D217" i="2"/>
  <c r="C213" i="2"/>
  <c r="D213" i="2"/>
  <c r="C207" i="2"/>
  <c r="C206" i="2" s="1"/>
  <c r="C205" i="2" s="1"/>
  <c r="C204" i="2" s="1"/>
  <c r="C203" i="2" s="1"/>
  <c r="D207" i="2"/>
  <c r="D206" i="2" s="1"/>
  <c r="D205" i="2" s="1"/>
  <c r="C208" i="2"/>
  <c r="D208" i="2"/>
  <c r="D189" i="2"/>
  <c r="D188" i="2" s="1"/>
  <c r="D12" i="2" s="1"/>
  <c r="C187" i="2"/>
  <c r="D187" i="2"/>
  <c r="D18" i="2" s="1"/>
  <c r="C189" i="2"/>
  <c r="C188" i="2" s="1"/>
  <c r="C179" i="2"/>
  <c r="D179" i="2"/>
  <c r="C151" i="2"/>
  <c r="D151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12" i="2"/>
  <c r="D14" i="2" s="1"/>
  <c r="D169" i="2"/>
  <c r="C212" i="2"/>
  <c r="C14" i="2" s="1"/>
  <c r="C23" i="2"/>
  <c r="C9" i="2" s="1"/>
  <c r="D23" i="2"/>
  <c r="D9" i="2" s="1"/>
  <c r="C169" i="2"/>
  <c r="D13" i="2"/>
  <c r="D204" i="2"/>
  <c r="D203" i="2" s="1"/>
  <c r="D136" i="2"/>
  <c r="D90" i="2"/>
  <c r="C90" i="2"/>
  <c r="D78" i="2"/>
  <c r="D16" i="2" s="1"/>
  <c r="D17" i="2"/>
  <c r="C78" i="2"/>
  <c r="C16" i="2" s="1"/>
  <c r="C17" i="2"/>
  <c r="C13" i="2"/>
  <c r="C12" i="2"/>
  <c r="C18" i="2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9" i="2"/>
  <c r="B188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9" i="2"/>
  <c r="B13" i="2"/>
  <c r="B212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<sst xmlns="http://schemas.openxmlformats.org/spreadsheetml/2006/main" count="243" uniqueCount="199">
  <si>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</si>
  <si>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</si>
  <si>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</si>
  <si>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</si>
  <si>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</si>
  <si>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</si>
  <si>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</si>
  <si>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</si>
  <si>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</si>
  <si>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</si>
  <si>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</si>
  <si>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</si>
  <si>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</si>
  <si>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</si>
  <si>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</si>
  <si>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</si>
  <si>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</si>
  <si>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</si>
  <si>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</si>
  <si>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</si>
  <si>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</si>
  <si>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</si>
  <si>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</si>
  <si>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</si>
  <si>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</si>
  <si>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</si>
  <si>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</si>
  <si>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</si>
  <si>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</si>
  <si>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</si>
  <si>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</si>
  <si>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</si>
  <si>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</si>
  <si>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</si>
  <si>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</si>
  <si>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</si>
  <si>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</si>
  <si>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</si>
  <si>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</si>
  <si>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</si>
  <si>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</si>
  <si>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</si>
  <si>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</si>
  <si>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</si>
  <si>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</si>
  <si>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</si>
  <si>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</si>
  <si>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</si>
  <si>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</si>
  <si>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</si>
  <si>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</si>
  <si>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</si>
  <si>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</si>
  <si>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</si>
  <si>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</si>
  <si>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</si>
  <si>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</si>
  <si>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</si>
  <si>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</si>
  <si>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</si>
  <si>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</si>
  <si>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</si>
  <si>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</si>
  <si>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</si>
  <si>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</si>
  <si>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</si>
  <si>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</si>
  <si>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</si>
  <si>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</si>
  <si>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</si>
  <si>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</si>
  <si>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</si>
  <si>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</si>
  <si>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</si>
  <si>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</si>
  <si>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</si>
  <si>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</si>
  <si>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</si>
  <si>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</si>
  <si>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</si>
  <si>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</si>
  <si>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</si>
  <si>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</si>
  <si>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</si>
  <si>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</si>
  <si>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</si>
  <si>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</si>
  <si>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</si>
  <si>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</si>
  <si>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</si>
  <si>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</si>
  <si>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</si>
  <si>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</si>
  <si>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</si>
  <si>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</si>
  <si>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</si>
  <si>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</si>
  <si>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</si>
  <si>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</si>
  <si>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</si>
  <si>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</si>
  <si>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</si>
  <si>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</si>
  <si>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</si>
  <si>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</si>
  <si>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</si>
  <si>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</si>
  <si>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</si>
  <si>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</si>
  <si>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</si>
  <si>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</si>
  <si>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</si>
  <si>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</si>
  <si>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</si>
  <si>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</si>
  <si>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</si>
  <si>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</si>
  <si>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</si>
  <si>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</si>
  <si>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</si>
  <si>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</si>
  <si>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</si>
  <si>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</si>
  <si>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</si>
  <si>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</si>
  <si>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</si>
  <si>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</si>
  <si>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</si>
  <si>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</si>
  <si>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</si>
  <si>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</si>
  <si>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</si>
  <si>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</si>
  <si>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</si>
  <si>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</si>
  <si>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</si>
  <si>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</si>
  <si>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</si>
  <si>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</si>
  <si>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</si>
  <si>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</si>
  <si>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</si>
  <si>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</si>
  <si>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</si>
  <si>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</si>
  <si>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</si>
  <si>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</si>
  <si>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</si>
  <si>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</si>
  <si>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</si>
  <si>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</si>
  <si>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</si>
  <si>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</si>
  <si>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</si>
  <si>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</si>
  <si>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</si>
  <si>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</si>
  <si>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</si>
  <si>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</si>
  <si>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</si>
  <si>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</si>
  <si>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</si>
  <si>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</si>
  <si>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</si>
  <si>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</si>
  <si>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</si>
  <si>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</si>
  <si>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</si>
  <si>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</si>
  <si>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</si>
  <si>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</si>
  <si>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</si>
  <si>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</si>
  <si>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</si>
  <si>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</si>
  <si>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</si>
  <si>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</si>
  <si>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</si>
  <si>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</si>
  <si>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</si>
  <si>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</si>
  <si>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</si>
  <si>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</si>
  <si>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</si>
  <si>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Plati efectuate cumulat la data de 31.03.2022,din care: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</si>
  <si>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</si>
  <si>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</si>
  <si>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</si>
  <si>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</si>
  <si>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</si>
  <si>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</si>
  <si>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</si>
  <si>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</si>
  <si>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</si>
  <si>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</si>
  <si>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</si>
  <si>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</si>
  <si>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</si>
  <si>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 APRILIE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</si>
</sst>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33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33" sqref="C33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198</v>
      </c>
      <c r="B1" s="2"/>
    </row>
    <row r="2" spans="1:5" x14ac:dyDescent="0.3">
      <c r="A2" s="2" t="s">
        <v>197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184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67328821</v>
      </c>
      <c r="D7" s="39">
        <f t="shared" si="0"/>
        <v>10710063</v>
      </c>
      <c r="E7" s="52"/>
    </row>
    <row r="8" spans="1:5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67328821</v>
      </c>
      <c r="D8" s="40">
        <f>+D9+D10+D13+D11+D12+D15+D187+D14</f>
        <v>10710063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32360</v>
      </c>
      <c r="D9" s="40">
        <f t="shared" si="1"/>
        <v>2295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45732278</v>
      </c>
      <c r="D10" s="40">
        <f t="shared" si="2"/>
        <v>5732658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B188</f>
        <v>0</v>
      </c>
      <c r="C12" s="40">
        <f t="shared" si="4"/>
        <v>17734552</v>
      </c>
      <c r="D12" s="40">
        <f t="shared" si="4"/>
        <v>3859241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B205</f>
        <v>0</v>
      </c>
      <c r="C13" s="40">
        <f t="shared" si="5"/>
        <v>3829631</v>
      </c>
      <c r="D13" s="40">
        <f t="shared" si="5"/>
        <v>1115869</v>
      </c>
      <c r="E13" s="52"/>
    </row>
    <row r="14" spans="1:5" s="10" customFormat="1" ht="30" x14ac:dyDescent="0.3">
      <c r="A14" s="11" t="s">
        <v>10</v>
      </c>
      <c r="B14" s="40">
        <f t="shared" ref="B14:D14" si="6">B212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B187+B211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67328821</v>
      </c>
      <c r="D19" s="40">
        <f t="shared" si="10"/>
        <v>10710063</v>
      </c>
      <c r="E19" s="52"/>
    </row>
    <row r="20" spans="1:5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67328821</v>
      </c>
      <c r="D20" s="40">
        <f>D9+D10+D11+D12+D13+D15+D187+D14</f>
        <v>10710063</v>
      </c>
      <c r="E20" s="52"/>
    </row>
    <row r="21" spans="1:5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63499190</v>
      </c>
      <c r="D21" s="40">
        <f>+D22+D78+D187</f>
        <v>9594194</v>
      </c>
      <c r="E21" s="52"/>
    </row>
    <row r="22" spans="1:5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63499190</v>
      </c>
      <c r="D22" s="40">
        <f>+D23+D44+D72+D188+D75+D212</f>
        <v>9594194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32360</v>
      </c>
      <c r="D23" s="40">
        <f t="shared" si="11"/>
        <v>2295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32360</v>
      </c>
      <c r="D24" s="40">
        <f t="shared" si="12"/>
        <v>2295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8800+21265+2295</f>
        <v>32360</v>
      </c>
      <c r="D32" s="51">
        <v>2295</v>
      </c>
      <c r="E32" s="51" t="s">
        <v>192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45732278</v>
      </c>
      <c r="D44" s="40">
        <f t="shared" si="15"/>
        <v>5732658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45729297</v>
      </c>
      <c r="D45" s="40">
        <f t="shared" si="16"/>
        <v>5732658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45729297</v>
      </c>
      <c r="D53" s="43">
        <f>+D54+D89</f>
        <v>5732658</v>
      </c>
      <c r="E53" s="51"/>
    </row>
    <row r="54" spans="1:5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187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>
        <v>2981</v>
      </c>
      <c r="D67" s="51"/>
      <c r="E67" s="51" t="s">
        <v>188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17776252</v>
      </c>
      <c r="D87" s="39">
        <f>+D44-D89+D23+D78+D188+D75</f>
        <v>3861536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45722938</v>
      </c>
      <c r="D89" s="47">
        <f>+D90+D136+D167+D169+D183+D185</f>
        <v>5732658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171</v>
      </c>
      <c r="B95" s="41"/>
      <c r="C95" s="30"/>
      <c r="D95" s="53"/>
      <c r="E95" s="53"/>
    </row>
    <row r="96" spans="1:5" s="15" customFormat="1" ht="60" x14ac:dyDescent="0.3">
      <c r="A96" s="12" t="s">
        <v>172</v>
      </c>
      <c r="B96" s="41"/>
      <c r="C96" s="30"/>
      <c r="D96" s="53"/>
      <c r="E96" s="53"/>
    </row>
    <row r="97" spans="1:5" s="15" customFormat="1" ht="45" x14ac:dyDescent="0.3">
      <c r="A97" s="12" t="s">
        <v>173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177</v>
      </c>
      <c r="B112" s="41"/>
      <c r="C112" s="30"/>
      <c r="D112" s="51"/>
      <c r="E112" s="51"/>
    </row>
    <row r="113" spans="1:5" ht="30" x14ac:dyDescent="0.3">
      <c r="A113" s="20" t="s">
        <v>178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3489168</v>
      </c>
      <c r="D136" s="40">
        <f>+D137+D146+D151+D155+D162</f>
        <v>328460</v>
      </c>
      <c r="E136" s="51"/>
    </row>
    <row r="137" spans="1:5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2">+C138+C141+C142+C143+C144</f>
        <v>2307415</v>
      </c>
      <c r="D137" s="39">
        <f t="shared" si="32"/>
        <v>328460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30" x14ac:dyDescent="0.3">
      <c r="A142" s="27" t="s">
        <v>179</v>
      </c>
      <c r="B142" s="41"/>
      <c r="C142" s="12">
        <f>518595+1127805+251580</f>
        <v>1897980</v>
      </c>
      <c r="D142" s="52">
        <v>251580</v>
      </c>
      <c r="E142" s="52"/>
    </row>
    <row r="143" spans="1:5" s="10" customFormat="1" ht="45" x14ac:dyDescent="0.3">
      <c r="A143" s="27" t="s">
        <v>180</v>
      </c>
      <c r="B143" s="41"/>
      <c r="C143" s="12">
        <f>280995+25960+13180</f>
        <v>320135</v>
      </c>
      <c r="D143" s="52">
        <v>13180</v>
      </c>
      <c r="E143" s="52"/>
    </row>
    <row r="144" spans="1:5" s="10" customFormat="1" ht="45" x14ac:dyDescent="0.3">
      <c r="A144" s="27" t="s">
        <v>185</v>
      </c>
      <c r="B144" s="41"/>
      <c r="C144" s="12">
        <f>25600+63700</f>
        <v>89300</v>
      </c>
      <c r="D144" s="12">
        <v>63700</v>
      </c>
      <c r="E144" s="52"/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3">C147+C148+C149</f>
        <v>0</v>
      </c>
      <c r="D146" s="41">
        <f t="shared" si="33"/>
        <v>0</v>
      </c>
      <c r="E146" s="52"/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</row>
    <row r="149" spans="1:16383" s="10" customFormat="1" ht="75" x14ac:dyDescent="0.3">
      <c r="A149" s="57" t="s">
        <v>182</v>
      </c>
      <c r="B149" s="41"/>
      <c r="C149" s="41"/>
      <c r="D149" s="52"/>
      <c r="E149" s="52"/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34">+B152+B153</f>
        <v>0</v>
      </c>
      <c r="C151" s="41">
        <f t="shared" si="34"/>
        <v>0</v>
      </c>
      <c r="D151" s="41">
        <f t="shared" si="34"/>
        <v>0</v>
      </c>
      <c r="E151" s="5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</row>
    <row r="153" spans="1:16383" ht="30" x14ac:dyDescent="0.3">
      <c r="A153" s="27" t="s">
        <v>118</v>
      </c>
      <c r="B153" s="41"/>
      <c r="C153" s="30"/>
      <c r="D153" s="52"/>
      <c r="E153" s="52"/>
    </row>
    <row r="154" spans="1:16383" x14ac:dyDescent="0.3">
      <c r="A154" s="13" t="s">
        <v>75</v>
      </c>
      <c r="B154" s="41"/>
      <c r="C154" s="30"/>
      <c r="D154" s="51"/>
      <c r="E154" s="51"/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35">+C156+C157+C158+C159+C160</f>
        <v>1181753</v>
      </c>
      <c r="D155" s="39">
        <f t="shared" si="35"/>
        <v>0</v>
      </c>
      <c r="E155" s="5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</f>
        <v>1181753</v>
      </c>
      <c r="D156" s="51">
        <v>0</v>
      </c>
      <c r="E156" s="51"/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</row>
    <row r="159" spans="1:16383" ht="30" x14ac:dyDescent="0.3">
      <c r="A159" s="12" t="s">
        <v>123</v>
      </c>
      <c r="B159" s="41"/>
      <c r="C159" s="30"/>
      <c r="D159" s="52"/>
      <c r="E159" s="52"/>
    </row>
    <row r="160" spans="1:16383" ht="30" x14ac:dyDescent="0.3">
      <c r="A160" s="12" t="s">
        <v>181</v>
      </c>
      <c r="B160" s="41"/>
      <c r="C160" s="30"/>
      <c r="D160" s="52"/>
      <c r="E160" s="52"/>
    </row>
    <row r="161" spans="1:5" ht="16.5" customHeight="1" x14ac:dyDescent="0.3">
      <c r="A161" s="13" t="s">
        <v>75</v>
      </c>
      <c r="B161" s="41"/>
      <c r="C161" s="30"/>
      <c r="D161" s="51"/>
      <c r="E161" s="51"/>
    </row>
    <row r="162" spans="1:5" ht="16.5" customHeight="1" x14ac:dyDescent="0.3">
      <c r="A162" s="29" t="s">
        <v>124</v>
      </c>
      <c r="B162" s="41">
        <f>+B163+B164+B165</f>
        <v>0</v>
      </c>
      <c r="C162" s="41">
        <f t="shared" ref="C162:D162" si="36">+C163+C164+C165</f>
        <v>0</v>
      </c>
      <c r="D162" s="41">
        <f t="shared" si="36"/>
        <v>0</v>
      </c>
      <c r="E162" s="51"/>
    </row>
    <row r="163" spans="1:5" ht="16.5" customHeight="1" x14ac:dyDescent="0.3">
      <c r="A163" s="27" t="s">
        <v>112</v>
      </c>
      <c r="B163" s="41"/>
      <c r="C163" s="30"/>
      <c r="D163" s="51"/>
      <c r="E163" s="51"/>
    </row>
    <row r="164" spans="1:5" ht="16.5" customHeight="1" x14ac:dyDescent="0.3">
      <c r="A164" s="27" t="s">
        <v>118</v>
      </c>
      <c r="B164" s="41"/>
      <c r="C164" s="30"/>
      <c r="D164" s="51"/>
      <c r="E164" s="51"/>
    </row>
    <row r="165" spans="1:5" ht="30" x14ac:dyDescent="0.3">
      <c r="A165" s="27" t="s">
        <v>181</v>
      </c>
      <c r="B165" s="41"/>
      <c r="C165" s="30"/>
      <c r="D165" s="51"/>
      <c r="E165" s="51"/>
    </row>
    <row r="166" spans="1:5" x14ac:dyDescent="0.3">
      <c r="A166" s="13" t="s">
        <v>75</v>
      </c>
      <c r="B166" s="41"/>
      <c r="C166" s="30"/>
      <c r="D166" s="51"/>
      <c r="E166" s="51"/>
    </row>
    <row r="167" spans="1:5" x14ac:dyDescent="0.3">
      <c r="A167" s="13" t="s">
        <v>125</v>
      </c>
      <c r="B167" s="41"/>
      <c r="C167" s="48"/>
      <c r="D167" s="51"/>
      <c r="E167" s="51"/>
    </row>
    <row r="168" spans="1:5" x14ac:dyDescent="0.3">
      <c r="A168" s="13" t="s">
        <v>75</v>
      </c>
      <c r="B168" s="41"/>
      <c r="C168" s="48"/>
      <c r="D168" s="51"/>
      <c r="E168" s="51"/>
    </row>
    <row r="169" spans="1:5" x14ac:dyDescent="0.3">
      <c r="A169" s="11" t="s">
        <v>126</v>
      </c>
      <c r="B169" s="40">
        <f>+B170+B179</f>
        <v>0</v>
      </c>
      <c r="C169" s="40">
        <f>+C170+C179</f>
        <v>42233770</v>
      </c>
      <c r="D169" s="40">
        <f>+D170+D179</f>
        <v>5404198</v>
      </c>
      <c r="E169" s="51"/>
    </row>
    <row r="170" spans="1:5" x14ac:dyDescent="0.3">
      <c r="A170" s="11" t="s">
        <v>127</v>
      </c>
      <c r="B170" s="41">
        <f>B171+B176+B175+B177+B174</f>
        <v>0</v>
      </c>
      <c r="C170" s="41">
        <f t="shared" ref="C170:D170" si="37">C171+C176+C175+C177+C174</f>
        <v>42233770</v>
      </c>
      <c r="D170" s="41">
        <f t="shared" si="37"/>
        <v>5404198</v>
      </c>
      <c r="E170" s="51"/>
    </row>
    <row r="171" spans="1:5" x14ac:dyDescent="0.3">
      <c r="A171" s="12" t="s">
        <v>174</v>
      </c>
      <c r="B171" s="41">
        <f>B172+B173</f>
        <v>0</v>
      </c>
      <c r="C171" s="41">
        <f t="shared" ref="C171:D171" si="38">C172+C173</f>
        <v>41530515</v>
      </c>
      <c r="D171" s="41">
        <f t="shared" si="38"/>
        <v>5150943</v>
      </c>
      <c r="E171" s="51" t="s">
        <v>189</v>
      </c>
    </row>
    <row r="172" spans="1:5" ht="16.5" customHeight="1" x14ac:dyDescent="0.3">
      <c r="A172" s="56" t="s">
        <v>175</v>
      </c>
      <c r="B172" s="41"/>
      <c r="C172" s="30">
        <f>23300309+13079263+5150943</f>
        <v>41530515</v>
      </c>
      <c r="D172" s="51">
        <v>5150943</v>
      </c>
      <c r="E172" s="51"/>
    </row>
    <row r="173" spans="1:5" ht="16.5" customHeight="1" x14ac:dyDescent="0.3">
      <c r="A173" s="56" t="s">
        <v>176</v>
      </c>
      <c r="B173" s="41"/>
      <c r="C173" s="30"/>
      <c r="D173" s="51"/>
      <c r="E173" s="51"/>
    </row>
    <row r="174" spans="1:5" ht="30" x14ac:dyDescent="0.3">
      <c r="A174" s="56" t="s">
        <v>181</v>
      </c>
      <c r="B174" s="41"/>
      <c r="C174" s="30">
        <f>193435+256565+253255</f>
        <v>703255</v>
      </c>
      <c r="D174" s="51">
        <v>253255</v>
      </c>
      <c r="E174" s="51"/>
    </row>
    <row r="175" spans="1:5" ht="45" x14ac:dyDescent="0.3">
      <c r="A175" s="12" t="s">
        <v>128</v>
      </c>
      <c r="B175" s="41"/>
      <c r="C175" s="30"/>
      <c r="D175" s="51"/>
      <c r="E175" s="51"/>
    </row>
    <row r="176" spans="1:5" ht="30" x14ac:dyDescent="0.3">
      <c r="A176" s="12" t="s">
        <v>129</v>
      </c>
      <c r="B176" s="41"/>
      <c r="C176" s="48"/>
      <c r="D176" s="51"/>
      <c r="E176" s="51"/>
    </row>
    <row r="177" spans="1:5" ht="16.5" customHeight="1" x14ac:dyDescent="0.3">
      <c r="A177" s="31" t="s">
        <v>130</v>
      </c>
      <c r="B177" s="41"/>
      <c r="C177" s="30"/>
      <c r="D177" s="51"/>
      <c r="E177" s="51"/>
    </row>
    <row r="178" spans="1:5" ht="16.5" customHeight="1" x14ac:dyDescent="0.3">
      <c r="A178" s="13" t="s">
        <v>75</v>
      </c>
      <c r="B178" s="41"/>
      <c r="C178" s="30"/>
      <c r="D178" s="51"/>
      <c r="E178" s="51"/>
    </row>
    <row r="179" spans="1:5" ht="16.5" customHeight="1" x14ac:dyDescent="0.3">
      <c r="A179" s="11" t="s">
        <v>131</v>
      </c>
      <c r="B179" s="41">
        <f t="shared" ref="B179:D179" si="39">B180+B181</f>
        <v>0</v>
      </c>
      <c r="C179" s="41">
        <f t="shared" si="39"/>
        <v>0</v>
      </c>
      <c r="D179" s="41">
        <f t="shared" si="39"/>
        <v>0</v>
      </c>
      <c r="E179" s="51"/>
    </row>
    <row r="180" spans="1:5" x14ac:dyDescent="0.3">
      <c r="A180" s="12" t="s">
        <v>79</v>
      </c>
      <c r="B180" s="41"/>
      <c r="C180" s="30"/>
      <c r="D180" s="51"/>
      <c r="E180" s="51"/>
    </row>
    <row r="181" spans="1:5" x14ac:dyDescent="0.3">
      <c r="A181" s="32" t="s">
        <v>132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x14ac:dyDescent="0.3">
      <c r="A183" s="13" t="s">
        <v>133</v>
      </c>
      <c r="B183" s="41"/>
      <c r="C183" s="30"/>
      <c r="D183" s="51"/>
      <c r="E183" s="51"/>
    </row>
    <row r="184" spans="1:5" x14ac:dyDescent="0.3">
      <c r="A184" s="13" t="s">
        <v>75</v>
      </c>
      <c r="B184" s="41"/>
      <c r="C184" s="30"/>
      <c r="D184" s="51"/>
      <c r="E184" s="51"/>
    </row>
    <row r="185" spans="1:5" x14ac:dyDescent="0.3">
      <c r="A185" s="13" t="s">
        <v>134</v>
      </c>
      <c r="B185" s="41"/>
      <c r="C185" s="30"/>
      <c r="D185" s="51"/>
      <c r="E185" s="51"/>
    </row>
    <row r="186" spans="1:5" x14ac:dyDescent="0.3">
      <c r="A186" s="13" t="s">
        <v>75</v>
      </c>
      <c r="B186" s="41"/>
      <c r="C186" s="30"/>
      <c r="D186" s="51"/>
      <c r="E186" s="51"/>
    </row>
    <row r="187" spans="1:5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</row>
    <row r="188" spans="1:5" ht="30" x14ac:dyDescent="0.3">
      <c r="A188" s="11" t="s">
        <v>8</v>
      </c>
      <c r="B188" s="41">
        <f t="shared" ref="B188:D188" si="40">B189</f>
        <v>0</v>
      </c>
      <c r="C188" s="41">
        <f t="shared" si="40"/>
        <v>17734552</v>
      </c>
      <c r="D188" s="41">
        <f t="shared" si="40"/>
        <v>3859241</v>
      </c>
      <c r="E188" s="51"/>
    </row>
    <row r="189" spans="1:5" x14ac:dyDescent="0.3">
      <c r="A189" s="11" t="s">
        <v>136</v>
      </c>
      <c r="B189" s="41">
        <f t="shared" ref="B189:D189" si="41">B190+B200</f>
        <v>0</v>
      </c>
      <c r="C189" s="41">
        <f t="shared" si="41"/>
        <v>17734552</v>
      </c>
      <c r="D189" s="41">
        <f t="shared" si="41"/>
        <v>3859241</v>
      </c>
      <c r="E189" s="51"/>
    </row>
    <row r="190" spans="1:5" ht="30" x14ac:dyDescent="0.3">
      <c r="A190" s="11" t="s">
        <v>137</v>
      </c>
      <c r="B190" s="41">
        <f>B191+B194+B192+B193+B198+B199</f>
        <v>0</v>
      </c>
      <c r="C190" s="41">
        <f t="shared" ref="C190:D190" si="42">C191+C194+C192+C193+C198+C199</f>
        <v>17734552</v>
      </c>
      <c r="D190" s="41">
        <f t="shared" si="42"/>
        <v>3859241</v>
      </c>
      <c r="E190" s="51"/>
    </row>
    <row r="191" spans="1:5" ht="30" x14ac:dyDescent="0.3">
      <c r="A191" s="13" t="s">
        <v>161</v>
      </c>
      <c r="B191" s="41"/>
      <c r="C191" s="41">
        <f>6532160+3767348+2661487</f>
        <v>12960995</v>
      </c>
      <c r="D191" s="51">
        <v>2661487</v>
      </c>
      <c r="E191" s="51" t="s">
        <v>190</v>
      </c>
    </row>
    <row r="192" spans="1:5" ht="30" x14ac:dyDescent="0.3">
      <c r="A192" s="13" t="s">
        <v>162</v>
      </c>
      <c r="B192" s="41"/>
      <c r="C192" s="41">
        <f>369879+166487+172880</f>
        <v>709246</v>
      </c>
      <c r="D192" s="51">
        <v>172880</v>
      </c>
      <c r="E192" s="51"/>
    </row>
    <row r="193" spans="1:5" ht="30" x14ac:dyDescent="0.3">
      <c r="A193" s="13" t="s">
        <v>163</v>
      </c>
      <c r="B193" s="41"/>
      <c r="C193" s="41">
        <f>84291+40313+48965</f>
        <v>173569</v>
      </c>
      <c r="D193" s="51">
        <v>48965</v>
      </c>
      <c r="E193" s="51"/>
    </row>
    <row r="194" spans="1:5" ht="30" x14ac:dyDescent="0.3">
      <c r="A194" s="13" t="s">
        <v>164</v>
      </c>
      <c r="B194" s="41">
        <f>B195+B196+B197</f>
        <v>0</v>
      </c>
      <c r="C194" s="41">
        <f t="shared" ref="C194:D194" si="43">C195+C196+C197</f>
        <v>3769630</v>
      </c>
      <c r="D194" s="41">
        <f t="shared" si="43"/>
        <v>975313</v>
      </c>
      <c r="E194" s="51"/>
    </row>
    <row r="195" spans="1:5" ht="75" x14ac:dyDescent="0.3">
      <c r="A195" s="13" t="s">
        <v>138</v>
      </c>
      <c r="B195" s="41"/>
      <c r="C195" s="41"/>
      <c r="D195" s="51"/>
      <c r="E195" s="51"/>
    </row>
    <row r="196" spans="1:5" ht="75" x14ac:dyDescent="0.3">
      <c r="A196" s="13" t="s">
        <v>165</v>
      </c>
      <c r="B196" s="41"/>
      <c r="C196" s="41">
        <f>1840165+954152+975313</f>
        <v>3769630</v>
      </c>
      <c r="D196" s="51">
        <v>975313</v>
      </c>
      <c r="E196" s="51"/>
    </row>
    <row r="197" spans="1:5" ht="60" x14ac:dyDescent="0.3">
      <c r="A197" s="13" t="s">
        <v>186</v>
      </c>
      <c r="B197" s="41"/>
      <c r="C197" s="41"/>
      <c r="D197" s="51"/>
      <c r="E197" s="51"/>
    </row>
    <row r="198" spans="1:5" ht="45" x14ac:dyDescent="0.3">
      <c r="A198" s="13" t="s">
        <v>166</v>
      </c>
      <c r="B198" s="41"/>
      <c r="C198" s="41"/>
      <c r="D198" s="51"/>
      <c r="E198" s="51"/>
    </row>
    <row r="199" spans="1:5" ht="45" x14ac:dyDescent="0.3">
      <c r="A199" s="13" t="s">
        <v>183</v>
      </c>
      <c r="B199" s="41"/>
      <c r="C199" s="41">
        <f>86171+34345+596</f>
        <v>121112</v>
      </c>
      <c r="D199" s="51">
        <v>596</v>
      </c>
      <c r="E199" s="51"/>
    </row>
    <row r="200" spans="1:5" ht="16.5" customHeight="1" x14ac:dyDescent="0.3">
      <c r="A200" s="11" t="s">
        <v>167</v>
      </c>
      <c r="B200" s="41">
        <f>B201+B202</f>
        <v>0</v>
      </c>
      <c r="C200" s="41">
        <f t="shared" ref="C200:D200" si="44">C201+C202</f>
        <v>0</v>
      </c>
      <c r="D200" s="41">
        <f t="shared" si="44"/>
        <v>0</v>
      </c>
      <c r="E200" s="51"/>
    </row>
    <row r="201" spans="1:5" ht="45" x14ac:dyDescent="0.3">
      <c r="A201" s="13" t="s">
        <v>168</v>
      </c>
      <c r="B201" s="41"/>
      <c r="C201" s="41"/>
      <c r="D201" s="51"/>
      <c r="E201" s="51"/>
    </row>
    <row r="202" spans="1:5" ht="30" x14ac:dyDescent="0.3">
      <c r="A202" s="13" t="s">
        <v>169</v>
      </c>
      <c r="B202" s="41"/>
      <c r="C202" s="41"/>
      <c r="D202" s="51"/>
      <c r="E202" s="51"/>
    </row>
    <row r="203" spans="1:5" ht="16.5" customHeight="1" x14ac:dyDescent="0.3">
      <c r="A203" s="33" t="s">
        <v>139</v>
      </c>
      <c r="B203" s="45">
        <f>+B204</f>
        <v>0</v>
      </c>
      <c r="C203" s="45">
        <f t="shared" ref="C203:D205" si="45">+C204</f>
        <v>3829631</v>
      </c>
      <c r="D203" s="45">
        <f t="shared" si="45"/>
        <v>1115869</v>
      </c>
      <c r="E203" s="51" t="s">
        <v>191</v>
      </c>
    </row>
    <row r="204" spans="1:5" ht="16.5" customHeight="1" x14ac:dyDescent="0.3">
      <c r="A204" s="33" t="s">
        <v>4</v>
      </c>
      <c r="B204" s="45">
        <f>+B205</f>
        <v>0</v>
      </c>
      <c r="C204" s="45">
        <f t="shared" si="45"/>
        <v>3829631</v>
      </c>
      <c r="D204" s="45">
        <f t="shared" si="45"/>
        <v>1115869</v>
      </c>
      <c r="E204" s="51"/>
    </row>
    <row r="205" spans="1:5" x14ac:dyDescent="0.3">
      <c r="A205" s="11" t="s">
        <v>140</v>
      </c>
      <c r="B205" s="45">
        <f>+B206</f>
        <v>0</v>
      </c>
      <c r="C205" s="45">
        <f t="shared" si="45"/>
        <v>3829631</v>
      </c>
      <c r="D205" s="45">
        <f t="shared" si="45"/>
        <v>1115869</v>
      </c>
      <c r="E205" s="51"/>
    </row>
    <row r="206" spans="1:5" x14ac:dyDescent="0.3">
      <c r="A206" s="33" t="s">
        <v>141</v>
      </c>
      <c r="B206" s="40">
        <f t="shared" ref="B206:D206" si="46">B207</f>
        <v>0</v>
      </c>
      <c r="C206" s="40">
        <f t="shared" si="46"/>
        <v>3829631</v>
      </c>
      <c r="D206" s="40">
        <f t="shared" si="46"/>
        <v>1115869</v>
      </c>
      <c r="E206" s="51"/>
    </row>
    <row r="207" spans="1:5" x14ac:dyDescent="0.3">
      <c r="A207" s="33" t="s">
        <v>142</v>
      </c>
      <c r="B207" s="40">
        <f t="shared" ref="B207:D207" si="47">B209+B210+B211</f>
        <v>0</v>
      </c>
      <c r="C207" s="40">
        <f t="shared" si="47"/>
        <v>3829631</v>
      </c>
      <c r="D207" s="40">
        <f t="shared" si="47"/>
        <v>1115869</v>
      </c>
      <c r="E207" s="51"/>
    </row>
    <row r="208" spans="1:5" x14ac:dyDescent="0.3">
      <c r="A208" s="33" t="s">
        <v>143</v>
      </c>
      <c r="B208" s="40">
        <f t="shared" ref="B208:D208" si="48">B209</f>
        <v>0</v>
      </c>
      <c r="C208" s="40">
        <f t="shared" si="48"/>
        <v>3829631</v>
      </c>
      <c r="D208" s="40">
        <f t="shared" si="48"/>
        <v>1115869</v>
      </c>
      <c r="E208" s="51"/>
    </row>
    <row r="209" spans="1:5" x14ac:dyDescent="0.3">
      <c r="A209" s="34" t="s">
        <v>144</v>
      </c>
      <c r="B209" s="41"/>
      <c r="C209" s="30">
        <f>1617348+1096414+1115869</f>
        <v>3829631</v>
      </c>
      <c r="D209" s="51">
        <v>1115869</v>
      </c>
      <c r="E209" s="51"/>
    </row>
    <row r="210" spans="1:5" x14ac:dyDescent="0.3">
      <c r="A210" s="34" t="s">
        <v>145</v>
      </c>
      <c r="B210" s="41"/>
      <c r="C210" s="30"/>
      <c r="D210" s="51"/>
      <c r="E210" s="51"/>
    </row>
    <row r="211" spans="1:5" x14ac:dyDescent="0.3">
      <c r="A211" s="16" t="s">
        <v>146</v>
      </c>
      <c r="B211" s="41"/>
      <c r="C211" s="30"/>
      <c r="D211" s="51"/>
      <c r="E211" s="51"/>
    </row>
    <row r="212" spans="1:5" ht="30" x14ac:dyDescent="0.3">
      <c r="A212" s="35" t="s">
        <v>10</v>
      </c>
      <c r="B212" s="38">
        <f t="shared" ref="B212:D212" si="49">B217+B213</f>
        <v>0</v>
      </c>
      <c r="C212" s="38">
        <f t="shared" si="49"/>
        <v>0</v>
      </c>
      <c r="D212" s="38">
        <f t="shared" si="49"/>
        <v>0</v>
      </c>
      <c r="E212" s="51"/>
    </row>
    <row r="213" spans="1:5" x14ac:dyDescent="0.3">
      <c r="A213" s="35" t="s">
        <v>147</v>
      </c>
      <c r="B213" s="38">
        <f t="shared" ref="B213:D213" si="50">B214+B215+B216</f>
        <v>0</v>
      </c>
      <c r="C213" s="38">
        <f t="shared" si="50"/>
        <v>0</v>
      </c>
      <c r="D213" s="38">
        <f t="shared" si="50"/>
        <v>0</v>
      </c>
      <c r="E213" s="51"/>
    </row>
    <row r="214" spans="1:5" x14ac:dyDescent="0.3">
      <c r="A214" s="35" t="s">
        <v>148</v>
      </c>
      <c r="B214" s="38"/>
      <c r="C214" s="38"/>
      <c r="D214" s="51"/>
      <c r="E214" s="51"/>
    </row>
    <row r="215" spans="1:5" x14ac:dyDescent="0.3">
      <c r="A215" s="35" t="s">
        <v>149</v>
      </c>
      <c r="B215" s="38"/>
      <c r="C215" s="38"/>
      <c r="D215" s="51"/>
      <c r="E215" s="51"/>
    </row>
    <row r="216" spans="1:5" x14ac:dyDescent="0.3">
      <c r="A216" s="35" t="s">
        <v>150</v>
      </c>
      <c r="B216" s="38"/>
      <c r="C216" s="38"/>
      <c r="D216" s="51"/>
      <c r="E216" s="51"/>
    </row>
    <row r="217" spans="1:5" x14ac:dyDescent="0.3">
      <c r="A217" s="35" t="s">
        <v>151</v>
      </c>
      <c r="B217" s="38">
        <f t="shared" ref="B217:D217" si="51">B218+B219+B220</f>
        <v>0</v>
      </c>
      <c r="C217" s="38">
        <f t="shared" si="51"/>
        <v>0</v>
      </c>
      <c r="D217" s="38">
        <f t="shared" si="51"/>
        <v>0</v>
      </c>
      <c r="E217" s="51"/>
    </row>
    <row r="218" spans="1:5" x14ac:dyDescent="0.3">
      <c r="A218" s="36" t="s">
        <v>152</v>
      </c>
      <c r="B218" s="30"/>
      <c r="C218" s="30"/>
      <c r="D218" s="51"/>
      <c r="E218" s="51"/>
    </row>
    <row r="219" spans="1:5" x14ac:dyDescent="0.3">
      <c r="A219" s="36" t="s">
        <v>153</v>
      </c>
      <c r="B219" s="30"/>
      <c r="C219" s="30"/>
      <c r="D219" s="51"/>
      <c r="E219" s="51"/>
    </row>
    <row r="220" spans="1:5" x14ac:dyDescent="0.3">
      <c r="A220" s="36" t="s">
        <v>150</v>
      </c>
      <c r="B220" s="30"/>
      <c r="C220" s="30"/>
      <c r="D220" s="51"/>
      <c r="E220" s="51"/>
    </row>
    <row r="221" spans="1:5" x14ac:dyDescent="0.3">
      <c r="A221" s="35" t="s">
        <v>154</v>
      </c>
      <c r="B221" s="38">
        <f>B222</f>
        <v>0</v>
      </c>
      <c r="C221" s="38">
        <f t="shared" ref="C221:D222" si="52">C222</f>
        <v>0</v>
      </c>
      <c r="D221" s="38">
        <f t="shared" si="52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2"/>
        <v>0</v>
      </c>
      <c r="D222" s="38">
        <f t="shared" si="52"/>
        <v>0</v>
      </c>
      <c r="E222" s="51"/>
    </row>
    <row r="223" spans="1:5" ht="30" x14ac:dyDescent="0.3">
      <c r="A223" s="35" t="s">
        <v>10</v>
      </c>
      <c r="B223" s="38">
        <f t="shared" ref="B223:D223" si="53">B226</f>
        <v>0</v>
      </c>
      <c r="C223" s="38">
        <f t="shared" si="53"/>
        <v>0</v>
      </c>
      <c r="D223" s="38">
        <f t="shared" si="53"/>
        <v>0</v>
      </c>
      <c r="E223" s="51"/>
    </row>
    <row r="224" spans="1:5" x14ac:dyDescent="0.3">
      <c r="A224" s="35" t="s">
        <v>16</v>
      </c>
      <c r="B224" s="38">
        <f>B225</f>
        <v>0</v>
      </c>
      <c r="C224" s="38">
        <f t="shared" ref="C224:D225" si="54">C225</f>
        <v>0</v>
      </c>
      <c r="D224" s="38">
        <f t="shared" si="54"/>
        <v>0</v>
      </c>
      <c r="E224" s="51"/>
    </row>
    <row r="225" spans="1:5" x14ac:dyDescent="0.3">
      <c r="A225" s="35" t="s">
        <v>4</v>
      </c>
      <c r="B225" s="38">
        <f>B226</f>
        <v>0</v>
      </c>
      <c r="C225" s="38">
        <f t="shared" si="54"/>
        <v>0</v>
      </c>
      <c r="D225" s="38">
        <f t="shared" si="54"/>
        <v>0</v>
      </c>
      <c r="E225" s="51"/>
    </row>
    <row r="226" spans="1:5" ht="30" x14ac:dyDescent="0.3">
      <c r="A226" s="36" t="s">
        <v>10</v>
      </c>
      <c r="B226" s="30"/>
      <c r="C226" s="30"/>
      <c r="D226" s="51"/>
      <c r="E226" s="51"/>
    </row>
    <row r="227" spans="1:5" x14ac:dyDescent="0.3">
      <c r="A227" s="35" t="s">
        <v>151</v>
      </c>
      <c r="B227" s="38">
        <f>B228</f>
        <v>0</v>
      </c>
      <c r="C227" s="38">
        <f t="shared" ref="C227:D229" si="55">C228</f>
        <v>0</v>
      </c>
      <c r="D227" s="38">
        <f t="shared" si="55"/>
        <v>0</v>
      </c>
      <c r="E227" s="51"/>
    </row>
    <row r="228" spans="1:5" x14ac:dyDescent="0.3">
      <c r="A228" s="35" t="s">
        <v>153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5" t="s">
        <v>155</v>
      </c>
      <c r="B229" s="38">
        <f>B230</f>
        <v>0</v>
      </c>
      <c r="C229" s="38">
        <f t="shared" si="55"/>
        <v>0</v>
      </c>
      <c r="D229" s="38">
        <f t="shared" si="55"/>
        <v>0</v>
      </c>
      <c r="E229" s="51"/>
    </row>
    <row r="230" spans="1:5" x14ac:dyDescent="0.3">
      <c r="A230" s="36" t="s">
        <v>156</v>
      </c>
      <c r="B230" s="30"/>
      <c r="C230" s="30"/>
      <c r="D230" s="51"/>
      <c r="E230" s="51"/>
    </row>
    <row r="232" spans="1:5" x14ac:dyDescent="0.3">
      <c r="A232" s="3" t="s">
        <v>159</v>
      </c>
    </row>
    <row r="234" spans="1:5" x14ac:dyDescent="0.3">
      <c r="A234" s="3" t="s">
        <v>193</v>
      </c>
      <c r="C234" s="3" t="s">
        <v>196</v>
      </c>
    </row>
    <row r="235" spans="1:5" x14ac:dyDescent="0.3">
      <c r="A235" s="3" t="s">
        <v>194</v>
      </c>
      <c r="C235" s="3" t="s">
        <v>195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2022-04-12T12:14:52Z</cp:lastPrinted>
  <dcterms:created xsi:type="dcterms:W3CDTF">2020-08-07T11:14:11Z</dcterms:created>
  <dcterms:modified xsi:type="dcterms:W3CDTF">2022-05-12T09:08:34Z</dcterms:modified>
</cp:coreProperties>
</file>